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56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G11" i="1"/>
  <c r="J10" i="1"/>
  <c r="G10" i="1"/>
  <c r="J9" i="1"/>
  <c r="G9" i="1"/>
  <c r="J8" i="1"/>
  <c r="J12" i="1" s="1"/>
  <c r="G8" i="1"/>
  <c r="G12" i="1" s="1"/>
  <c r="I12" i="1" s="1"/>
  <c r="K12" i="1" s="1"/>
  <c r="L12" i="1" l="1"/>
</calcChain>
</file>

<file path=xl/sharedStrings.xml><?xml version="1.0" encoding="utf-8"?>
<sst xmlns="http://schemas.openxmlformats.org/spreadsheetml/2006/main" count="29" uniqueCount="26">
  <si>
    <t>Association des Guides du Burundi</t>
  </si>
  <si>
    <t>Projet TUBAKARORERO</t>
  </si>
  <si>
    <t xml:space="preserve"> Rapport financier sensbilisation des autorités</t>
  </si>
  <si>
    <t>N°</t>
  </si>
  <si>
    <t>Titre de l'activité</t>
  </si>
  <si>
    <t>Unité</t>
  </si>
  <si>
    <t>Nbre</t>
  </si>
  <si>
    <t>Fréq</t>
  </si>
  <si>
    <t>Coût Unitaire</t>
  </si>
  <si>
    <t>Coût Total</t>
  </si>
  <si>
    <t>Fréquence</t>
  </si>
  <si>
    <t>COUT GLOBAL</t>
  </si>
  <si>
    <t xml:space="preserve">Depenses </t>
  </si>
  <si>
    <t>solde</t>
  </si>
  <si>
    <t>Taux de consommation</t>
  </si>
  <si>
    <t>Commentaires</t>
  </si>
  <si>
    <t>Fbu</t>
  </si>
  <si>
    <t xml:space="preserve">Sensibilisation des autorités communales &amp; des Resposables des Centres Jeunes </t>
  </si>
  <si>
    <t xml:space="preserve">     Location véhicule </t>
  </si>
  <si>
    <t>jour</t>
  </si>
  <si>
    <t xml:space="preserve">     Frais de mission (logement &amp; restauration)</t>
  </si>
  <si>
    <t>pers</t>
  </si>
  <si>
    <t xml:space="preserve">     Frais de communication</t>
  </si>
  <si>
    <t xml:space="preserve">     Achat carburant</t>
  </si>
  <si>
    <t>litre</t>
  </si>
  <si>
    <t>Coût unitaire de descente pour sensibilisation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</si>
</sst>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F_C_F_A_-;\-* #,##0\ _F_C_F_A_-;_-* &quot;-&quot;\ _F_C_F_A_-;_-@_-"/>
    <numFmt numFmtId="165" formatCode="_-* #,##0.00\ _F_C_F_A_-;\-* #,##0.00\ _F_C_F_A_-;_-* &quot;-&quot;??\ _F_C_F_A_-;_-@_-"/>
    <numFmt numFmtId="166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F8CBAD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9" fontId="3" fillId="0" borderId="0" xfId="1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9" fontId="3" fillId="0" borderId="0" xfId="1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9" fontId="3" fillId="3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7" fillId="0" borderId="1" xfId="2" applyFont="1" applyBorder="1" applyAlignment="1">
      <alignment horizontal="center" vertical="center"/>
    </xf>
    <xf numFmtId="164" fontId="8" fillId="0" borderId="1" xfId="2" applyFont="1" applyBorder="1" applyAlignment="1">
      <alignment horizontal="center" vertical="center"/>
    </xf>
    <xf numFmtId="166" fontId="7" fillId="0" borderId="1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164" fontId="5" fillId="5" borderId="1" xfId="2" applyFont="1" applyFill="1" applyBorder="1" applyAlignment="1">
      <alignment horizontal="center" vertical="center"/>
    </xf>
    <xf numFmtId="3" fontId="8" fillId="5" borderId="1" xfId="0" applyNumberFormat="1" applyFont="1" applyFill="1" applyBorder="1" applyAlignment="1">
      <alignment horizontal="center" vertical="center"/>
    </xf>
    <xf numFmtId="166" fontId="7" fillId="5" borderId="1" xfId="3" applyNumberFormat="1" applyFont="1" applyFill="1" applyBorder="1" applyAlignment="1">
      <alignment horizontal="center" vertical="center"/>
    </xf>
  </cellXfs>
  <cellStyles count="4">
    <cellStyle name="Milliers [0] 2" xfId="2"/>
    <cellStyle name="Milliers 2" xf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sqref="A1:XFD1048576"/>
    </sheetView>
  </sheetViews>
  <sheetFormatPr baseColWidth="10" defaultRowHeight="15" x14ac:dyDescent="0.25"/>
  <cols>
    <col min="1" max="1" width="6" customWidth="1"/>
    <col min="2" max="2" width="40.5703125" customWidth="1"/>
    <col min="6" max="6" width="15" customWidth="1"/>
    <col min="7" max="7" width="19" customWidth="1"/>
    <col min="9" max="9" width="18.140625" customWidth="1"/>
    <col min="10" max="10" width="16.5703125" customWidth="1"/>
    <col min="12" max="12" width="15.28515625" customWidth="1"/>
    <col min="13" max="13" width="17.28515625" customWidth="1"/>
  </cols>
  <sheetData>
    <row r="1" spans="1:13" ht="18.75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3"/>
      <c r="M1" s="2"/>
    </row>
    <row r="2" spans="1:13" x14ac:dyDescent="0.25">
      <c r="A2" s="4" t="s">
        <v>1</v>
      </c>
      <c r="B2" s="4"/>
      <c r="C2" s="4"/>
      <c r="D2" s="4"/>
      <c r="E2" s="2"/>
      <c r="F2" s="2"/>
      <c r="G2" s="2"/>
      <c r="H2" s="2"/>
      <c r="I2" s="2"/>
      <c r="J2" s="2"/>
      <c r="K2" s="2"/>
      <c r="L2" s="3"/>
      <c r="M2" s="2"/>
    </row>
    <row r="3" spans="1:13" s="8" customFormat="1" x14ac:dyDescent="0.25">
      <c r="A3" s="5"/>
      <c r="B3" s="5"/>
      <c r="C3" s="5"/>
      <c r="D3" s="5"/>
      <c r="E3" s="5" t="s">
        <v>2</v>
      </c>
      <c r="F3" s="5"/>
      <c r="G3" s="6"/>
      <c r="H3" s="6"/>
      <c r="I3" s="6"/>
      <c r="J3" s="6"/>
      <c r="K3" s="6"/>
      <c r="L3" s="7"/>
      <c r="M3" s="6"/>
    </row>
    <row r="4" spans="1:13" x14ac:dyDescent="0.25">
      <c r="A4" s="2"/>
      <c r="B4" s="9"/>
      <c r="C4" s="2"/>
      <c r="D4" s="2"/>
      <c r="E4" s="2"/>
      <c r="F4" s="2"/>
      <c r="G4" s="2"/>
      <c r="H4" s="2"/>
      <c r="I4" s="2"/>
      <c r="J4" s="2"/>
      <c r="K4" s="2"/>
      <c r="L4" s="3"/>
      <c r="M4" s="2"/>
    </row>
    <row r="5" spans="1:13" ht="30" x14ac:dyDescent="0.25">
      <c r="A5" s="10" t="s">
        <v>3</v>
      </c>
      <c r="B5" s="11" t="s">
        <v>4</v>
      </c>
      <c r="C5" s="10" t="s">
        <v>5</v>
      </c>
      <c r="D5" s="10" t="s">
        <v>6</v>
      </c>
      <c r="E5" s="12" t="s">
        <v>7</v>
      </c>
      <c r="F5" s="10" t="s">
        <v>8</v>
      </c>
      <c r="G5" s="10" t="s">
        <v>9</v>
      </c>
      <c r="H5" s="13" t="s">
        <v>10</v>
      </c>
      <c r="I5" s="14" t="s">
        <v>11</v>
      </c>
      <c r="J5" s="15" t="s">
        <v>12</v>
      </c>
      <c r="K5" s="16" t="s">
        <v>13</v>
      </c>
      <c r="L5" s="17" t="s">
        <v>14</v>
      </c>
      <c r="M5" s="16" t="s">
        <v>15</v>
      </c>
    </row>
    <row r="6" spans="1:13" x14ac:dyDescent="0.25">
      <c r="A6" s="18"/>
      <c r="B6" s="19"/>
      <c r="C6" s="18"/>
      <c r="D6" s="18"/>
      <c r="E6" s="20"/>
      <c r="F6" s="18" t="s">
        <v>16</v>
      </c>
      <c r="G6" s="18" t="s">
        <v>16</v>
      </c>
      <c r="H6" s="21"/>
      <c r="I6" s="18" t="s">
        <v>16</v>
      </c>
      <c r="J6" s="18"/>
      <c r="K6" s="18"/>
      <c r="L6" s="22"/>
      <c r="M6" s="18"/>
    </row>
    <row r="7" spans="1:13" x14ac:dyDescent="0.25">
      <c r="A7" s="23">
        <v>1</v>
      </c>
      <c r="B7" s="24" t="s">
        <v>17</v>
      </c>
      <c r="C7" s="24"/>
      <c r="D7" s="24"/>
      <c r="E7" s="24"/>
      <c r="F7" s="24"/>
      <c r="G7" s="24"/>
      <c r="H7" s="24"/>
      <c r="I7" s="24"/>
      <c r="J7" s="18"/>
      <c r="K7" s="18"/>
      <c r="L7" s="22"/>
      <c r="M7" s="18"/>
    </row>
    <row r="8" spans="1:13" x14ac:dyDescent="0.25">
      <c r="A8" s="25"/>
      <c r="B8" s="26" t="s">
        <v>18</v>
      </c>
      <c r="C8" s="25" t="s">
        <v>19</v>
      </c>
      <c r="D8" s="27">
        <v>1</v>
      </c>
      <c r="E8" s="27">
        <v>1</v>
      </c>
      <c r="F8" s="27">
        <v>150000</v>
      </c>
      <c r="G8" s="27">
        <f>D8*E8*F8</f>
        <v>150000</v>
      </c>
      <c r="H8" s="28"/>
      <c r="I8" s="29"/>
      <c r="J8" s="30">
        <f>F8*D8*H12</f>
        <v>900000</v>
      </c>
      <c r="K8" s="30"/>
      <c r="L8" s="22"/>
      <c r="M8" s="18"/>
    </row>
    <row r="9" spans="1:13" x14ac:dyDescent="0.25">
      <c r="A9" s="25"/>
      <c r="B9" s="26" t="s">
        <v>20</v>
      </c>
      <c r="C9" s="25" t="s">
        <v>21</v>
      </c>
      <c r="D9" s="27">
        <v>1</v>
      </c>
      <c r="E9" s="27">
        <v>1</v>
      </c>
      <c r="F9" s="27">
        <v>50000</v>
      </c>
      <c r="G9" s="27">
        <f>D9*E9*F9</f>
        <v>50000</v>
      </c>
      <c r="H9" s="28"/>
      <c r="I9" s="29"/>
      <c r="J9" s="30">
        <f>F9*D9*H12</f>
        <v>300000</v>
      </c>
      <c r="K9" s="30"/>
      <c r="L9" s="22"/>
      <c r="M9" s="18"/>
    </row>
    <row r="10" spans="1:13" x14ac:dyDescent="0.25">
      <c r="A10" s="25"/>
      <c r="B10" s="26" t="s">
        <v>22</v>
      </c>
      <c r="C10" s="25" t="s">
        <v>21</v>
      </c>
      <c r="D10" s="27">
        <v>1</v>
      </c>
      <c r="E10" s="27">
        <v>1</v>
      </c>
      <c r="F10" s="27">
        <v>10000</v>
      </c>
      <c r="G10" s="27">
        <f>D10*E10*F10</f>
        <v>10000</v>
      </c>
      <c r="H10" s="28"/>
      <c r="I10" s="29"/>
      <c r="J10" s="30">
        <f>F10*D10*H12</f>
        <v>60000</v>
      </c>
      <c r="K10" s="30"/>
      <c r="L10" s="22"/>
      <c r="M10" s="18"/>
    </row>
    <row r="11" spans="1:13" x14ac:dyDescent="0.25">
      <c r="A11" s="25"/>
      <c r="B11" s="26" t="s">
        <v>23</v>
      </c>
      <c r="C11" s="25" t="s">
        <v>24</v>
      </c>
      <c r="D11" s="27">
        <v>22.5</v>
      </c>
      <c r="E11" s="27">
        <v>1</v>
      </c>
      <c r="F11" s="27">
        <v>4900</v>
      </c>
      <c r="G11" s="27">
        <f>D11*E11*F11</f>
        <v>110250</v>
      </c>
      <c r="H11" s="28"/>
      <c r="I11" s="29"/>
      <c r="J11" s="30">
        <f>D11*3963*H12</f>
        <v>535005</v>
      </c>
      <c r="K11" s="30"/>
      <c r="L11" s="22"/>
      <c r="M11" s="31"/>
    </row>
    <row r="12" spans="1:13" x14ac:dyDescent="0.25">
      <c r="A12" s="25"/>
      <c r="B12" s="32" t="s">
        <v>25</v>
      </c>
      <c r="C12" s="33"/>
      <c r="D12" s="33"/>
      <c r="E12" s="33"/>
      <c r="F12" s="34"/>
      <c r="G12" s="35">
        <f>SUM(G8:G11)</f>
        <v>320250</v>
      </c>
      <c r="H12" s="36">
        <v>6</v>
      </c>
      <c r="I12" s="37">
        <f>G12*H12</f>
        <v>1921500</v>
      </c>
      <c r="J12" s="37">
        <f>SUM(J8:J11)</f>
        <v>1795005</v>
      </c>
      <c r="K12" s="37">
        <f>I12-J12</f>
        <v>126495</v>
      </c>
      <c r="L12" s="22">
        <f>+J12/I12</f>
        <v>0.93416861826697895</v>
      </c>
      <c r="M12" s="18"/>
    </row>
  </sheetData>
  <mergeCells count="1">
    <mergeCell ref="B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2024-08-29T13:48:12Z</dcterms:created>
  <dcterms:modified xsi:type="dcterms:W3CDTF">2024-08-29T13:49:11Z</dcterms:modified>
</cp:coreProperties>
</file>